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reliafleury/Library/CloudStorage/OneDrive-Bibliothèquespartagées-UniversitéLaval/Société inclusive - General/Recherche/Appel-projet SI/Concours 8_2023_10_16/Documents du concours/KIT_Francais_SI_Programme de recherche_23/"/>
    </mc:Choice>
  </mc:AlternateContent>
  <xr:revisionPtr revIDLastSave="0" documentId="13_ncr:1_{35414117-12C5-DC44-99D8-41726FF860B7}" xr6:coauthVersionLast="47" xr6:coauthVersionMax="47" xr10:uidLastSave="{00000000-0000-0000-0000-000000000000}"/>
  <bookViews>
    <workbookView xWindow="0" yWindow="500" windowWidth="28800" windowHeight="16100" activeTab="1" xr2:uid="{96EB73BF-C4A1-4FE5-9345-82E8B0231EFA}"/>
  </bookViews>
  <sheets>
    <sheet name="3 unités" sheetId="8" state="hidden" r:id="rId1"/>
    <sheet name="Budget" sheetId="5" r:id="rId2"/>
    <sheet name="Exemple" sheetId="6" r:id="rId3"/>
    <sheet name="Référentiel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C20" i="5" s="1"/>
  <c r="C8" i="8"/>
  <c r="C20" i="8" s="1"/>
  <c r="C13" i="8"/>
  <c r="C27" i="8"/>
  <c r="C28" i="8" s="1"/>
  <c r="C21" i="8"/>
  <c r="C12" i="8"/>
  <c r="C15" i="8" s="1"/>
  <c r="C5" i="5" l="1"/>
  <c r="C5" i="8"/>
  <c r="C43" i="8"/>
  <c r="C45" i="8" s="1"/>
  <c r="C22" i="8" l="1"/>
  <c r="C30" i="8" s="1"/>
  <c r="C37" i="8" s="1"/>
  <c r="C46" i="8" s="1"/>
  <c r="C48" i="8" s="1"/>
  <c r="C22" i="5"/>
  <c r="C37" i="6"/>
  <c r="C27" i="6"/>
  <c r="C28" i="6" s="1"/>
  <c r="C22" i="6"/>
  <c r="C21" i="6"/>
  <c r="C12" i="6"/>
  <c r="C15" i="6" s="1"/>
  <c r="C9" i="6"/>
  <c r="C43" i="6" s="1"/>
  <c r="C45" i="6" s="1"/>
  <c r="C4" i="6"/>
  <c r="C27" i="5"/>
  <c r="C28" i="5" s="1"/>
  <c r="C21" i="5"/>
  <c r="C12" i="5"/>
  <c r="C13" i="5" s="1"/>
  <c r="C37" i="5" l="1"/>
  <c r="C15" i="5"/>
  <c r="C20" i="6"/>
  <c r="C46" i="6"/>
  <c r="C13" i="6"/>
  <c r="C43" i="5"/>
  <c r="C45" i="5" s="1"/>
  <c r="C48" i="6"/>
  <c r="C46" i="5" l="1"/>
  <c r="C48" i="5" s="1"/>
</calcChain>
</file>

<file path=xl/sharedStrings.xml><?xml version="1.0" encoding="utf-8"?>
<sst xmlns="http://schemas.openxmlformats.org/spreadsheetml/2006/main" count="272" uniqueCount="97">
  <si>
    <t xml:space="preserve">REVENUS </t>
  </si>
  <si>
    <t xml:space="preserve">Répartition des fonds </t>
  </si>
  <si>
    <t xml:space="preserve">Montant </t>
  </si>
  <si>
    <t>Activités de recherche</t>
  </si>
  <si>
    <t xml:space="preserve">Partenaire </t>
  </si>
  <si>
    <t>Contribution à Mitacs</t>
  </si>
  <si>
    <t>Autres revenus</t>
  </si>
  <si>
    <t>Taxes associées</t>
  </si>
  <si>
    <t xml:space="preserve">Montant ajouté par Mitacs </t>
  </si>
  <si>
    <t>Mitacs double le montant payé par le partenaire (ce qui augmente le revenu disponible)</t>
  </si>
  <si>
    <t>Total des revenus</t>
  </si>
  <si>
    <t>Ventilation du montant Mitacs</t>
  </si>
  <si>
    <t xml:space="preserve">Dédié à la recherche </t>
  </si>
  <si>
    <t>DÉPENSES</t>
  </si>
  <si>
    <t>Description</t>
  </si>
  <si>
    <t xml:space="preserve">Ventilation </t>
  </si>
  <si>
    <t>Mitacs</t>
  </si>
  <si>
    <t xml:space="preserve">Sous-total </t>
  </si>
  <si>
    <t xml:space="preserve">Activités de recherche </t>
  </si>
  <si>
    <t>Recrutement de participants</t>
  </si>
  <si>
    <t>Rémunération savoir expérientiel</t>
  </si>
  <si>
    <t>Équipement, matériel et fournitures</t>
  </si>
  <si>
    <t>Frais de formation</t>
  </si>
  <si>
    <t>Autres dépenses (bien justifier)</t>
  </si>
  <si>
    <t>Partenaire</t>
  </si>
  <si>
    <t>Ressources humaines</t>
  </si>
  <si>
    <t>Services professionnels</t>
  </si>
  <si>
    <t>Taxes pour contribution Mitacs</t>
  </si>
  <si>
    <t>Total des dépenses</t>
  </si>
  <si>
    <t>Différence</t>
  </si>
  <si>
    <t xml:space="preserve">Résumé </t>
  </si>
  <si>
    <t>1 Unité de stage -7500$</t>
  </si>
  <si>
    <t>2 Unités de stage- 15 000$</t>
  </si>
  <si>
    <t>3 Unités de stage - 22 500$</t>
  </si>
  <si>
    <t>4 Unités de stage - 30 000$</t>
  </si>
  <si>
    <t>Indiquez le montant qui sera dédié à la recherche selon les dépenses nécessaires)</t>
  </si>
  <si>
    <t>Indiquez le montant qui sera dédié au partenaire selon les dépenses nécessaires)</t>
  </si>
  <si>
    <t>Indiquez comment le montant total reçu par Mitac sera affecté</t>
  </si>
  <si>
    <t>Cette ligne sert à comptabiliser les sommes affectées aux bourses étudiantes</t>
  </si>
  <si>
    <t xml:space="preserve">Complétez les lignes qui correspondent à vos dépenses </t>
  </si>
  <si>
    <t>Le budget doit être équilibré et être à 0</t>
  </si>
  <si>
    <t>Total dédié à la recherche (C5+C10+C16)</t>
  </si>
  <si>
    <t>Précisions supplémentaires ( inscrivez ici vos informations)</t>
  </si>
  <si>
    <t>Indiquez le montant du financement affecté aux bourses étudiantes</t>
  </si>
  <si>
    <t>Bourse étudiante/étudiantes/stagiaires</t>
  </si>
  <si>
    <t>Bourse étudiantes/stagiaires</t>
  </si>
  <si>
    <t xml:space="preserve">Frais de déplacement </t>
  </si>
  <si>
    <t>Corresponds au montant identifié (C9)</t>
  </si>
  <si>
    <t xml:space="preserve">Informations d’aide à la rédaction </t>
  </si>
  <si>
    <t>L’équipe doit compléter les cases blanches uniquement</t>
  </si>
  <si>
    <t>Indiquez les montants supplémentaires dédiés à la recherche provenant d’une autre source</t>
  </si>
  <si>
    <t>Indiquez les montants supplémentaires dédiés au partenaire provenant d’une autre source</t>
  </si>
  <si>
    <t xml:space="preserve">Le calcul se fait automatique. Ce tableau permet d’avoir une vue d’ensemble. </t>
  </si>
  <si>
    <t>Financement SI (maximum 35 000 $)</t>
  </si>
  <si>
    <t xml:space="preserve">À chaque tranche de 15 000 $ donné par Mitacs, un 5 000 $ peut être utilisé pour des dépenses autres que les bourses étudiantes. </t>
  </si>
  <si>
    <t>À chaque tranche de 15 000 $ donné par Mitacs, 10 000 $ doit obligatoirement servir à rémunérer les étudiants / étudiantes</t>
  </si>
  <si>
    <t>Frais administratifs (5 %)</t>
  </si>
  <si>
    <t>Le partenaire doit payer les taxes à Mitacs — 15 % qui correspond au montant de sa contribution. Notez que les taxes sont remboursées à 50 % pour les OBNL.</t>
  </si>
  <si>
    <t>Professionnel (le) de recherche</t>
  </si>
  <si>
    <t>Autres sources de financement ($ dédié aux activités de recherche)</t>
  </si>
  <si>
    <t>Autres sources de financement ($ dédié au partenaire)</t>
  </si>
  <si>
    <t>Prendre note que les taxes se compilent automatiquement dans les dépenses (C43)</t>
  </si>
  <si>
    <t>Total parternaire (C6+C9+C11)</t>
  </si>
  <si>
    <t>Ne pas COMPLÉTER / C'est un récapitulatif pour la distribution des fonds</t>
  </si>
  <si>
    <t>Total des bourses étudiantes (C17)</t>
  </si>
  <si>
    <t>Pour la cellule (D7) - contribution Mitacs / Choisir le nombre d'unités de stage souhaité</t>
  </si>
  <si>
    <t xml:space="preserve">Sous-total des act. recherche </t>
  </si>
  <si>
    <t>Dois correspondre à C22</t>
  </si>
  <si>
    <t>40$/h pour 5 h / semaine pour 52 semaines = 10 400$ + charges sociales de 1560$ (15%)</t>
  </si>
  <si>
    <t>Prévoir les déplacements entre cirris et partenaire</t>
  </si>
  <si>
    <t>10$ par participant / total de 30 participants</t>
  </si>
  <si>
    <t>Dois correspondre à C20</t>
  </si>
  <si>
    <t>Dois correspondre à C13</t>
  </si>
  <si>
    <t>5 % du coût du projet pour frais associé (impression, secrétariat, internet ect.)</t>
  </si>
  <si>
    <t>Mobilisation des connaissances ( production d'un guide)</t>
  </si>
  <si>
    <t>Fondation François Bourgeois</t>
  </si>
  <si>
    <t xml:space="preserve">Fondation François Bourgeois </t>
  </si>
  <si>
    <t>Matériel adapté</t>
  </si>
  <si>
    <t>Achat de nourriture pour 5 à 7 # recrutement des participants</t>
  </si>
  <si>
    <t>Commentaires des évaluateurs</t>
  </si>
  <si>
    <t>(Taux horaire * nb heures *nb sem.) + charges sociales</t>
  </si>
  <si>
    <t>Précisez</t>
  </si>
  <si>
    <t>Bien justifier</t>
  </si>
  <si>
    <t xml:space="preserve">Autres dépenses </t>
  </si>
  <si>
    <t>Formation sur le pouvoir d'agir</t>
  </si>
  <si>
    <t>RÉPARTITIONS DES DÉPENSES</t>
  </si>
  <si>
    <t>Montant minimal de 10 000 $.</t>
  </si>
  <si>
    <t>Taxes associées montant qui (sera envoyé au partenaire)</t>
  </si>
  <si>
    <t>Le partenaire doit payer les taxes à Mitacs — 15 % qui correspond au montant de sa contribution. Notez que les taxes sont remboursées à ~50 % pour les OBNL. Un taux de 7,5% est donc utilisé dans la formule. Vous pourriez l'ajuster à votre réalité.</t>
  </si>
  <si>
    <t>Calcul automatique selon les autres items.</t>
  </si>
  <si>
    <t>Contribution Mitacs / Choisir le nombre d'unités de stage souhaité - Indiquez le montant du financement affecté aux bourses étudiantes</t>
  </si>
  <si>
    <t>Cette case ne peut pas exécder 35 000</t>
  </si>
  <si>
    <t>Ne pas modifier cette case, le calcul est automatique</t>
  </si>
  <si>
    <t>Montant minimal de 10 000 $. Il est possible d'attribuer davantage.</t>
  </si>
  <si>
    <t>Indiquez le montant qui sera dédié au partenaire selon les dépenses nécessaires</t>
  </si>
  <si>
    <t>Total parternaire (C6+C8+C11)</t>
  </si>
  <si>
    <t>Dois correspondre à 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</si>
</sst>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4">
    <xf numFmtId="0" fontId="0" fillId="0" borderId="0" xfId="0"/>
    <xf numFmtId="164" fontId="8" fillId="6" borderId="5" xfId="1" applyNumberFormat="1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64" fontId="8" fillId="4" borderId="12" xfId="0" applyNumberFormat="1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right"/>
    </xf>
    <xf numFmtId="164" fontId="8" fillId="4" borderId="12" xfId="1" applyNumberFormat="1" applyFont="1" applyFill="1" applyBorder="1"/>
    <xf numFmtId="0" fontId="8" fillId="2" borderId="7" xfId="0" applyFont="1" applyFill="1" applyBorder="1" applyAlignment="1">
      <alignment horizontal="left" vertical="center"/>
    </xf>
    <xf numFmtId="164" fontId="8" fillId="6" borderId="5" xfId="1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7" borderId="17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164" fontId="6" fillId="4" borderId="1" xfId="1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/>
    </xf>
    <xf numFmtId="0" fontId="6" fillId="8" borderId="17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/>
    </xf>
    <xf numFmtId="0" fontId="6" fillId="8" borderId="18" xfId="0" applyFont="1" applyFill="1" applyBorder="1" applyAlignment="1">
      <alignment horizontal="left" vertical="center" wrapText="1"/>
    </xf>
    <xf numFmtId="164" fontId="6" fillId="4" borderId="5" xfId="1" applyNumberFormat="1" applyFont="1" applyFill="1" applyBorder="1" applyAlignment="1" applyProtection="1">
      <alignment horizontal="left" vertical="center"/>
      <protection locked="0"/>
    </xf>
    <xf numFmtId="164" fontId="6" fillId="8" borderId="1" xfId="1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 wrapText="1"/>
    </xf>
    <xf numFmtId="164" fontId="6" fillId="2" borderId="8" xfId="1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 wrapText="1"/>
    </xf>
    <xf numFmtId="164" fontId="6" fillId="4" borderId="1" xfId="1" applyNumberFormat="1" applyFont="1" applyFill="1" applyBorder="1" applyAlignment="1" applyProtection="1">
      <alignment vertical="center"/>
      <protection locked="0"/>
    </xf>
    <xf numFmtId="0" fontId="6" fillId="8" borderId="4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 wrapText="1"/>
    </xf>
    <xf numFmtId="164" fontId="6" fillId="4" borderId="5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9" borderId="7" xfId="0" applyFont="1" applyFill="1" applyBorder="1" applyAlignment="1">
      <alignment horizontal="right" vertical="center"/>
    </xf>
    <xf numFmtId="164" fontId="6" fillId="9" borderId="8" xfId="1" applyNumberFormat="1" applyFont="1" applyFill="1" applyBorder="1" applyAlignment="1">
      <alignment vertical="center"/>
    </xf>
    <xf numFmtId="164" fontId="6" fillId="8" borderId="1" xfId="1" applyNumberFormat="1" applyFont="1" applyFill="1" applyBorder="1" applyAlignment="1">
      <alignment vertical="center"/>
    </xf>
    <xf numFmtId="164" fontId="6" fillId="8" borderId="5" xfId="1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7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164" fontId="8" fillId="7" borderId="17" xfId="0" applyNumberFormat="1" applyFont="1" applyFill="1" applyBorder="1" applyAlignment="1">
      <alignment vertical="center"/>
    </xf>
    <xf numFmtId="0" fontId="8" fillId="7" borderId="2" xfId="0" applyFont="1" applyFill="1" applyBorder="1" applyAlignment="1">
      <alignment vertical="center" wrapText="1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8" borderId="23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left" vertical="center"/>
    </xf>
    <xf numFmtId="0" fontId="8" fillId="4" borderId="26" xfId="0" applyFont="1" applyFill="1" applyBorder="1"/>
    <xf numFmtId="0" fontId="6" fillId="2" borderId="22" xfId="0" applyFont="1" applyFill="1" applyBorder="1" applyAlignment="1">
      <alignment vertical="center" wrapText="1"/>
    </xf>
    <xf numFmtId="0" fontId="6" fillId="4" borderId="23" xfId="0" applyFont="1" applyFill="1" applyBorder="1" applyAlignment="1" applyProtection="1">
      <alignment vertical="center" wrapText="1"/>
      <protection locked="0"/>
    </xf>
    <xf numFmtId="0" fontId="6" fillId="4" borderId="24" xfId="0" applyFont="1" applyFill="1" applyBorder="1" applyAlignment="1" applyProtection="1">
      <alignment vertical="center" wrapText="1"/>
      <protection locked="0"/>
    </xf>
    <xf numFmtId="0" fontId="6" fillId="9" borderId="22" xfId="0" applyFont="1" applyFill="1" applyBorder="1" applyAlignment="1">
      <alignment vertical="center" wrapText="1"/>
    </xf>
    <xf numFmtId="0" fontId="6" fillId="8" borderId="23" xfId="0" applyFont="1" applyFill="1" applyBorder="1" applyAlignment="1" applyProtection="1">
      <alignment vertical="center" wrapText="1"/>
      <protection locked="0"/>
    </xf>
    <xf numFmtId="0" fontId="6" fillId="8" borderId="24" xfId="0" applyFont="1" applyFill="1" applyBorder="1" applyAlignment="1" applyProtection="1">
      <alignment vertical="center" wrapText="1"/>
      <protection locked="0"/>
    </xf>
    <xf numFmtId="0" fontId="8" fillId="2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8" borderId="23" xfId="0" applyFont="1" applyFill="1" applyBorder="1" applyAlignment="1" applyProtection="1">
      <alignment vertical="center"/>
      <protection locked="0"/>
    </xf>
    <xf numFmtId="0" fontId="6" fillId="7" borderId="23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 wrapText="1"/>
    </xf>
    <xf numFmtId="0" fontId="6" fillId="4" borderId="23" xfId="0" applyFont="1" applyFill="1" applyBorder="1" applyAlignment="1" applyProtection="1">
      <alignment vertical="center"/>
      <protection locked="0"/>
    </xf>
    <xf numFmtId="0" fontId="10" fillId="4" borderId="23" xfId="0" applyFont="1" applyFill="1" applyBorder="1" applyAlignment="1" applyProtection="1">
      <alignment vertical="center"/>
      <protection locked="0"/>
    </xf>
    <xf numFmtId="0" fontId="6" fillId="7" borderId="23" xfId="0" applyFont="1" applyFill="1" applyBorder="1" applyAlignment="1" applyProtection="1">
      <alignment vertical="center"/>
      <protection locked="0"/>
    </xf>
    <xf numFmtId="0" fontId="8" fillId="6" borderId="24" xfId="0" applyFont="1" applyFill="1" applyBorder="1" applyAlignment="1" applyProtection="1">
      <alignment vertical="center"/>
      <protection locked="0"/>
    </xf>
    <xf numFmtId="0" fontId="8" fillId="8" borderId="13" xfId="0" applyFont="1" applyFill="1" applyBorder="1" applyAlignment="1">
      <alignment horizontal="left" vertical="center"/>
    </xf>
    <xf numFmtId="0" fontId="6" fillId="8" borderId="19" xfId="0" applyFont="1" applyFill="1" applyBorder="1" applyAlignment="1">
      <alignment horizontal="left" vertical="center" wrapText="1"/>
    </xf>
    <xf numFmtId="164" fontId="8" fillId="8" borderId="10" xfId="1" applyNumberFormat="1" applyFont="1" applyFill="1" applyBorder="1" applyAlignment="1">
      <alignment horizontal="left" vertical="center"/>
    </xf>
    <xf numFmtId="0" fontId="6" fillId="8" borderId="25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164" fontId="6" fillId="2" borderId="8" xfId="1" applyNumberFormat="1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0" fillId="4" borderId="12" xfId="0" applyFill="1" applyBorder="1"/>
    <xf numFmtId="0" fontId="0" fillId="0" borderId="12" xfId="0" applyBorder="1"/>
    <xf numFmtId="0" fontId="0" fillId="3" borderId="0" xfId="0" applyFill="1"/>
    <xf numFmtId="0" fontId="8" fillId="4" borderId="26" xfId="0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0" fontId="8" fillId="5" borderId="32" xfId="0" applyFont="1" applyFill="1" applyBorder="1" applyAlignment="1">
      <alignment vertical="center" wrapText="1"/>
    </xf>
    <xf numFmtId="3" fontId="11" fillId="5" borderId="33" xfId="1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6" borderId="6" xfId="0" applyFill="1" applyBorder="1"/>
    <xf numFmtId="0" fontId="0" fillId="10" borderId="3" xfId="0" applyFill="1" applyBorder="1"/>
    <xf numFmtId="0" fontId="0" fillId="3" borderId="3" xfId="0" applyFill="1" applyBorder="1"/>
    <xf numFmtId="0" fontId="0" fillId="5" borderId="9" xfId="0" applyFill="1" applyBorder="1"/>
    <xf numFmtId="0" fontId="0" fillId="10" borderId="6" xfId="0" applyFill="1" applyBorder="1"/>
    <xf numFmtId="0" fontId="0" fillId="9" borderId="9" xfId="0" applyFill="1" applyBorder="1"/>
    <xf numFmtId="0" fontId="0" fillId="8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8" borderId="3" xfId="0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5" borderId="35" xfId="0" applyFill="1" applyBorder="1" applyProtection="1">
      <protection locked="0"/>
    </xf>
    <xf numFmtId="0" fontId="12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>
      <alignment vertical="center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6" fillId="8" borderId="36" xfId="0" applyFont="1" applyFill="1" applyBorder="1" applyAlignment="1">
      <alignment horizontal="left" vertical="center" wrapText="1"/>
    </xf>
    <xf numFmtId="164" fontId="6" fillId="8" borderId="10" xfId="1" applyNumberFormat="1" applyFont="1" applyFill="1" applyBorder="1" applyAlignment="1">
      <alignment horizontal="left" vertical="center"/>
    </xf>
    <xf numFmtId="0" fontId="6" fillId="8" borderId="25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left" vertical="center"/>
      <protection locked="0"/>
    </xf>
    <xf numFmtId="0" fontId="4" fillId="8" borderId="13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 wrapText="1"/>
    </xf>
    <xf numFmtId="164" fontId="6" fillId="11" borderId="1" xfId="1" applyNumberFormat="1" applyFont="1" applyFill="1" applyBorder="1" applyAlignment="1" applyProtection="1">
      <alignment horizontal="left" vertical="center"/>
      <protection locked="0"/>
    </xf>
    <xf numFmtId="0" fontId="2" fillId="8" borderId="25" xfId="0" applyFont="1" applyFill="1" applyBorder="1" applyAlignment="1" applyProtection="1">
      <alignment horizontal="left" vertical="center" wrapText="1"/>
      <protection locked="0"/>
    </xf>
    <xf numFmtId="0" fontId="2" fillId="8" borderId="36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2" fillId="8" borderId="17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5" borderId="22" xfId="0" applyFont="1" applyFill="1" applyBorder="1" applyAlignment="1">
      <alignment vertical="center"/>
    </xf>
    <xf numFmtId="0" fontId="1" fillId="8" borderId="17" xfId="0" applyFont="1" applyFill="1" applyBorder="1" applyAlignment="1">
      <alignment vertical="center"/>
    </xf>
    <xf numFmtId="164" fontId="1" fillId="4" borderId="1" xfId="1" applyNumberFormat="1" applyFont="1" applyFill="1" applyBorder="1" applyAlignment="1" applyProtection="1">
      <alignment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FD50-5659-D449-8F01-1E3416575FAB}">
  <sheetPr>
    <tabColor theme="9"/>
  </sheetPr>
  <dimension ref="A1:E48"/>
  <sheetViews>
    <sheetView zoomScale="139" zoomScaleNormal="139" workbookViewId="0">
      <selection activeCell="C5" sqref="C5"/>
    </sheetView>
  </sheetViews>
  <sheetFormatPr baseColWidth="10" defaultColWidth="11.5" defaultRowHeight="15" x14ac:dyDescent="0.2"/>
  <cols>
    <col min="1" max="1" width="40.6640625" customWidth="1"/>
    <col min="2" max="2" width="41.5" customWidth="1"/>
    <col min="3" max="3" width="18.1640625" customWidth="1"/>
    <col min="4" max="4" width="77.5" customWidth="1"/>
    <col min="5" max="5" width="57.1640625" customWidth="1"/>
  </cols>
  <sheetData>
    <row r="1" spans="1:5" ht="16" thickBot="1" x14ac:dyDescent="0.25"/>
    <row r="2" spans="1:5" ht="30" customHeight="1" x14ac:dyDescent="0.2">
      <c r="A2" s="122" t="s">
        <v>85</v>
      </c>
      <c r="B2" s="123"/>
      <c r="C2" s="123"/>
      <c r="D2" s="123"/>
      <c r="E2" s="124"/>
    </row>
    <row r="3" spans="1:5" ht="35.5" customHeight="1" thickBot="1" x14ac:dyDescent="0.25">
      <c r="A3" s="73" t="s">
        <v>1</v>
      </c>
      <c r="B3" s="74" t="s">
        <v>48</v>
      </c>
      <c r="C3" s="75" t="s">
        <v>2</v>
      </c>
      <c r="D3" s="76" t="s">
        <v>42</v>
      </c>
      <c r="E3" s="77" t="s">
        <v>79</v>
      </c>
    </row>
    <row r="4" spans="1:5" ht="57" customHeight="1" x14ac:dyDescent="0.2">
      <c r="A4" s="69" t="s">
        <v>53</v>
      </c>
      <c r="B4" s="70" t="s">
        <v>49</v>
      </c>
      <c r="C4" s="71">
        <v>35000</v>
      </c>
      <c r="D4" s="72" t="s">
        <v>65</v>
      </c>
      <c r="E4" s="95"/>
    </row>
    <row r="5" spans="1:5" ht="51.75" customHeight="1" x14ac:dyDescent="0.2">
      <c r="A5" s="22" t="s">
        <v>3</v>
      </c>
      <c r="B5" s="115" t="s">
        <v>89</v>
      </c>
      <c r="C5" s="20">
        <f>C4-C6-C7-C8</f>
        <v>812.5</v>
      </c>
      <c r="D5" s="49"/>
      <c r="E5" s="96"/>
    </row>
    <row r="6" spans="1:5" ht="51" customHeight="1" x14ac:dyDescent="0.2">
      <c r="A6" s="22" t="s">
        <v>4</v>
      </c>
      <c r="B6" s="23" t="s">
        <v>36</v>
      </c>
      <c r="C6" s="20">
        <v>10000</v>
      </c>
      <c r="D6" s="112" t="s">
        <v>86</v>
      </c>
      <c r="E6" s="96"/>
    </row>
    <row r="7" spans="1:5" ht="40" customHeight="1" x14ac:dyDescent="0.2">
      <c r="A7" s="22" t="s">
        <v>5</v>
      </c>
      <c r="B7" s="108" t="s">
        <v>43</v>
      </c>
      <c r="C7" s="20">
        <v>22500</v>
      </c>
      <c r="D7" s="111" t="s">
        <v>33</v>
      </c>
      <c r="E7" s="96"/>
    </row>
    <row r="8" spans="1:5" ht="102.5" customHeight="1" thickBot="1" x14ac:dyDescent="0.25">
      <c r="A8" s="113" t="s">
        <v>87</v>
      </c>
      <c r="B8" s="114" t="s">
        <v>88</v>
      </c>
      <c r="C8" s="109">
        <f>C7*0.075</f>
        <v>1687.5</v>
      </c>
      <c r="D8" s="110" t="s">
        <v>61</v>
      </c>
      <c r="E8" s="95"/>
    </row>
    <row r="9" spans="1:5" ht="30" customHeight="1" x14ac:dyDescent="0.2">
      <c r="A9" s="12" t="s">
        <v>6</v>
      </c>
      <c r="B9" s="78"/>
      <c r="C9" s="79"/>
      <c r="D9" s="80"/>
      <c r="E9" s="104" t="s">
        <v>79</v>
      </c>
    </row>
    <row r="10" spans="1:5" ht="55" customHeight="1" x14ac:dyDescent="0.2">
      <c r="A10" s="28" t="s">
        <v>59</v>
      </c>
      <c r="B10" s="23" t="s">
        <v>50</v>
      </c>
      <c r="C10" s="20">
        <v>0</v>
      </c>
      <c r="D10" s="49"/>
      <c r="E10" s="96"/>
    </row>
    <row r="11" spans="1:5" ht="53.5" customHeight="1" x14ac:dyDescent="0.2">
      <c r="A11" s="28" t="s">
        <v>60</v>
      </c>
      <c r="B11" s="23" t="s">
        <v>51</v>
      </c>
      <c r="C11" s="20"/>
      <c r="D11" s="49"/>
      <c r="E11" s="96"/>
    </row>
    <row r="12" spans="1:5" ht="52.5" customHeight="1" x14ac:dyDescent="0.2">
      <c r="A12" s="22" t="s">
        <v>8</v>
      </c>
      <c r="B12" s="23" t="s">
        <v>9</v>
      </c>
      <c r="C12" s="27">
        <f>C7</f>
        <v>22500</v>
      </c>
      <c r="D12" s="51"/>
      <c r="E12" s="98"/>
    </row>
    <row r="13" spans="1:5" ht="30" customHeight="1" thickBot="1" x14ac:dyDescent="0.25">
      <c r="A13" s="2" t="s">
        <v>10</v>
      </c>
      <c r="B13" s="14"/>
      <c r="C13" s="1">
        <f>C4+C10+C12+C11</f>
        <v>57500</v>
      </c>
      <c r="D13" s="52"/>
      <c r="E13" s="89"/>
    </row>
    <row r="14" spans="1:5" ht="34" customHeight="1" thickBot="1" x14ac:dyDescent="0.35">
      <c r="A14" s="10"/>
      <c r="B14" s="10"/>
      <c r="C14" s="11"/>
      <c r="D14" s="53"/>
      <c r="E14" s="81"/>
    </row>
    <row r="15" spans="1:5" ht="34" customHeight="1" x14ac:dyDescent="0.2">
      <c r="A15" s="12" t="s">
        <v>11</v>
      </c>
      <c r="B15" s="21" t="s">
        <v>37</v>
      </c>
      <c r="C15" s="29">
        <f>C7+C12</f>
        <v>45000</v>
      </c>
      <c r="D15" s="54"/>
      <c r="E15" s="105" t="s">
        <v>79</v>
      </c>
    </row>
    <row r="16" spans="1:5" ht="70.5" customHeight="1" x14ac:dyDescent="0.2">
      <c r="A16" s="30" t="s">
        <v>12</v>
      </c>
      <c r="B16" s="31" t="s">
        <v>54</v>
      </c>
      <c r="C16" s="32">
        <v>15000</v>
      </c>
      <c r="D16" s="55"/>
      <c r="E16" s="96"/>
    </row>
    <row r="17" spans="1:5" ht="78" customHeight="1" thickBot="1" x14ac:dyDescent="0.25">
      <c r="A17" s="33" t="s">
        <v>44</v>
      </c>
      <c r="B17" s="34" t="s">
        <v>55</v>
      </c>
      <c r="C17" s="35">
        <v>30000</v>
      </c>
      <c r="D17" s="56"/>
      <c r="E17" s="97"/>
    </row>
    <row r="18" spans="1:5" ht="30" customHeight="1" thickBot="1" x14ac:dyDescent="0.25">
      <c r="A18" s="36"/>
      <c r="B18" s="36"/>
      <c r="C18" s="37"/>
      <c r="D18" s="38"/>
      <c r="E18" s="82"/>
    </row>
    <row r="19" spans="1:5" ht="30" customHeight="1" x14ac:dyDescent="0.2">
      <c r="A19" s="39" t="s">
        <v>30</v>
      </c>
      <c r="B19" s="125" t="s">
        <v>52</v>
      </c>
      <c r="C19" s="40"/>
      <c r="D19" s="57" t="s">
        <v>63</v>
      </c>
      <c r="E19" s="94"/>
    </row>
    <row r="20" spans="1:5" ht="30" customHeight="1" x14ac:dyDescent="0.2">
      <c r="A20" s="30" t="s">
        <v>62</v>
      </c>
      <c r="B20" s="126"/>
      <c r="C20" s="41">
        <f>C6+C8+C11</f>
        <v>11687.5</v>
      </c>
      <c r="D20" s="58"/>
      <c r="E20" s="90"/>
    </row>
    <row r="21" spans="1:5" ht="30" customHeight="1" x14ac:dyDescent="0.2">
      <c r="A21" s="30" t="s">
        <v>64</v>
      </c>
      <c r="B21" s="126"/>
      <c r="C21" s="41">
        <f>C17</f>
        <v>30000</v>
      </c>
      <c r="D21" s="58"/>
      <c r="E21" s="90"/>
    </row>
    <row r="22" spans="1:5" ht="30" customHeight="1" thickBot="1" x14ac:dyDescent="0.25">
      <c r="A22" s="33" t="s">
        <v>41</v>
      </c>
      <c r="B22" s="127"/>
      <c r="C22" s="42">
        <f>C16+C5+C10</f>
        <v>15812.5</v>
      </c>
      <c r="D22" s="59"/>
      <c r="E22" s="93"/>
    </row>
    <row r="23" spans="1:5" ht="103.5" customHeight="1" thickBot="1" x14ac:dyDescent="0.25">
      <c r="E23" s="82"/>
    </row>
    <row r="24" spans="1:5" ht="30" customHeight="1" x14ac:dyDescent="0.2">
      <c r="A24" s="128" t="s">
        <v>13</v>
      </c>
      <c r="B24" s="129"/>
      <c r="C24" s="130"/>
      <c r="D24" s="131"/>
      <c r="E24" s="92"/>
    </row>
    <row r="25" spans="1:5" ht="30" customHeight="1" x14ac:dyDescent="0.2">
      <c r="A25" s="3" t="s">
        <v>14</v>
      </c>
      <c r="B25" s="15" t="s">
        <v>48</v>
      </c>
      <c r="C25" s="4" t="s">
        <v>2</v>
      </c>
      <c r="D25" s="60" t="s">
        <v>15</v>
      </c>
      <c r="E25" s="106" t="s">
        <v>79</v>
      </c>
    </row>
    <row r="26" spans="1:5" ht="30" customHeight="1" x14ac:dyDescent="0.2">
      <c r="A26" s="5" t="s">
        <v>16</v>
      </c>
      <c r="B26" s="16"/>
      <c r="C26" s="43"/>
      <c r="D26" s="61"/>
      <c r="E26" s="91"/>
    </row>
    <row r="27" spans="1:5" ht="59.25" customHeight="1" x14ac:dyDescent="0.2">
      <c r="A27" s="30" t="s">
        <v>45</v>
      </c>
      <c r="B27" s="31" t="s">
        <v>38</v>
      </c>
      <c r="C27" s="41">
        <f>C17</f>
        <v>30000</v>
      </c>
      <c r="D27" s="62"/>
      <c r="E27" s="99"/>
    </row>
    <row r="28" spans="1:5" ht="30" customHeight="1" x14ac:dyDescent="0.2">
      <c r="A28" s="8" t="s">
        <v>17</v>
      </c>
      <c r="B28" s="17"/>
      <c r="C28" s="44">
        <f>C27</f>
        <v>30000</v>
      </c>
      <c r="D28" s="63"/>
      <c r="E28" s="100"/>
    </row>
    <row r="29" spans="1:5" ht="35.5" customHeight="1" x14ac:dyDescent="0.2">
      <c r="A29" s="5" t="s">
        <v>18</v>
      </c>
      <c r="B29" s="83"/>
      <c r="C29" s="45"/>
      <c r="D29" s="64" t="s">
        <v>39</v>
      </c>
      <c r="E29" s="107" t="s">
        <v>79</v>
      </c>
    </row>
    <row r="30" spans="1:5" ht="43.5" customHeight="1" x14ac:dyDescent="0.2">
      <c r="A30" s="30" t="s">
        <v>58</v>
      </c>
      <c r="B30" s="31" t="s">
        <v>80</v>
      </c>
      <c r="C30" s="32">
        <f>C22-C34</f>
        <v>3812.5</v>
      </c>
      <c r="D30" s="55"/>
      <c r="E30" s="96"/>
    </row>
    <row r="31" spans="1:5" ht="35.25" customHeight="1" x14ac:dyDescent="0.2">
      <c r="A31" s="30" t="s">
        <v>19</v>
      </c>
      <c r="B31" s="46"/>
      <c r="C31" s="32"/>
      <c r="D31" s="65"/>
      <c r="E31" s="96"/>
    </row>
    <row r="32" spans="1:5" ht="51.75" customHeight="1" x14ac:dyDescent="0.2">
      <c r="A32" s="30" t="s">
        <v>20</v>
      </c>
      <c r="B32" s="31" t="s">
        <v>80</v>
      </c>
      <c r="C32" s="32"/>
      <c r="D32" s="55"/>
      <c r="E32" s="96"/>
    </row>
    <row r="33" spans="1:5" ht="34.5" customHeight="1" x14ac:dyDescent="0.2">
      <c r="A33" s="30" t="s">
        <v>46</v>
      </c>
      <c r="B33" s="46"/>
      <c r="C33" s="32"/>
      <c r="D33" s="65"/>
      <c r="E33" s="96"/>
    </row>
    <row r="34" spans="1:5" ht="31.5" customHeight="1" x14ac:dyDescent="0.2">
      <c r="A34" s="30" t="s">
        <v>21</v>
      </c>
      <c r="B34" s="46"/>
      <c r="C34" s="32">
        <v>12000</v>
      </c>
      <c r="D34" s="65"/>
      <c r="E34" s="96"/>
    </row>
    <row r="35" spans="1:5" ht="32.25" customHeight="1" x14ac:dyDescent="0.2">
      <c r="A35" s="30" t="s">
        <v>22</v>
      </c>
      <c r="B35" s="46"/>
      <c r="C35" s="32"/>
      <c r="D35" s="65"/>
      <c r="E35" s="96"/>
    </row>
    <row r="36" spans="1:5" ht="30" customHeight="1" x14ac:dyDescent="0.2">
      <c r="A36" s="30" t="s">
        <v>23</v>
      </c>
      <c r="B36" s="46"/>
      <c r="C36" s="32"/>
      <c r="D36" s="65"/>
      <c r="E36" s="96"/>
    </row>
    <row r="37" spans="1:5" ht="30" customHeight="1" x14ac:dyDescent="0.2">
      <c r="A37" s="48" t="s">
        <v>66</v>
      </c>
      <c r="B37" s="47" t="s">
        <v>67</v>
      </c>
      <c r="C37" s="44">
        <f>SUM(C30:C36)</f>
        <v>15812.5</v>
      </c>
      <c r="D37" s="63"/>
      <c r="E37" s="100"/>
    </row>
    <row r="38" spans="1:5" ht="30" customHeight="1" x14ac:dyDescent="0.2">
      <c r="A38" s="5" t="s">
        <v>24</v>
      </c>
      <c r="B38" s="16"/>
      <c r="C38" s="43"/>
      <c r="D38" s="61"/>
      <c r="E38" s="107" t="s">
        <v>79</v>
      </c>
    </row>
    <row r="39" spans="1:5" ht="43.5" customHeight="1" x14ac:dyDescent="0.2">
      <c r="A39" s="30" t="s">
        <v>25</v>
      </c>
      <c r="B39" s="31" t="s">
        <v>80</v>
      </c>
      <c r="C39" s="32">
        <v>10000</v>
      </c>
      <c r="D39" s="55"/>
      <c r="E39" s="96"/>
    </row>
    <row r="40" spans="1:5" ht="38.25" customHeight="1" x14ac:dyDescent="0.2">
      <c r="A40" s="30" t="s">
        <v>21</v>
      </c>
      <c r="B40" s="46" t="s">
        <v>81</v>
      </c>
      <c r="C40" s="32"/>
      <c r="D40" s="65"/>
      <c r="E40" s="96"/>
    </row>
    <row r="41" spans="1:5" ht="36" customHeight="1" x14ac:dyDescent="0.2">
      <c r="A41" s="30" t="s">
        <v>26</v>
      </c>
      <c r="B41" s="46" t="s">
        <v>81</v>
      </c>
      <c r="C41" s="32"/>
      <c r="D41" s="66"/>
      <c r="E41" s="96"/>
    </row>
    <row r="42" spans="1:5" ht="37.5" customHeight="1" x14ac:dyDescent="0.2">
      <c r="A42" s="30" t="s">
        <v>56</v>
      </c>
      <c r="B42" s="46"/>
      <c r="C42" s="32"/>
      <c r="D42" s="66"/>
      <c r="E42" s="96"/>
    </row>
    <row r="43" spans="1:5" ht="30" customHeight="1" x14ac:dyDescent="0.2">
      <c r="A43" s="30" t="s">
        <v>27</v>
      </c>
      <c r="B43" s="46" t="s">
        <v>47</v>
      </c>
      <c r="C43" s="41">
        <f>C8</f>
        <v>1687.5</v>
      </c>
      <c r="D43" s="62"/>
      <c r="E43" s="99"/>
    </row>
    <row r="44" spans="1:5" ht="30" customHeight="1" x14ac:dyDescent="0.2">
      <c r="A44" s="30" t="s">
        <v>83</v>
      </c>
      <c r="B44" s="46" t="s">
        <v>82</v>
      </c>
      <c r="C44" s="32"/>
      <c r="D44" s="65"/>
      <c r="E44" s="96"/>
    </row>
    <row r="45" spans="1:5" ht="30" customHeight="1" x14ac:dyDescent="0.2">
      <c r="A45" s="8" t="s">
        <v>17</v>
      </c>
      <c r="B45" s="17" t="s">
        <v>71</v>
      </c>
      <c r="C45" s="44">
        <f>SUM(C39:C44)</f>
        <v>11687.5</v>
      </c>
      <c r="D45" s="67"/>
      <c r="E45" s="100"/>
    </row>
    <row r="46" spans="1:5" ht="30" customHeight="1" thickBot="1" x14ac:dyDescent="0.25">
      <c r="A46" s="9" t="s">
        <v>28</v>
      </c>
      <c r="B46" s="18" t="s">
        <v>72</v>
      </c>
      <c r="C46" s="13">
        <f>C28+C37+C45</f>
        <v>57500</v>
      </c>
      <c r="D46" s="68"/>
      <c r="E46" s="101"/>
    </row>
    <row r="47" spans="1:5" ht="10" customHeight="1" thickBot="1" x14ac:dyDescent="0.25">
      <c r="A47" s="6"/>
      <c r="B47" s="19"/>
      <c r="C47" s="7"/>
      <c r="D47" s="84"/>
      <c r="E47" s="102"/>
    </row>
    <row r="48" spans="1:5" ht="46.5" customHeight="1" thickBot="1" x14ac:dyDescent="0.25">
      <c r="A48" s="85" t="s">
        <v>29</v>
      </c>
      <c r="B48" s="86" t="s">
        <v>40</v>
      </c>
      <c r="C48" s="87">
        <f>C13-C46</f>
        <v>0</v>
      </c>
      <c r="D48" s="88"/>
      <c r="E48" s="103"/>
    </row>
  </sheetData>
  <mergeCells count="3">
    <mergeCell ref="A2:E2"/>
    <mergeCell ref="B19:B22"/>
    <mergeCell ref="A24:D24"/>
  </mergeCells>
  <dataValidations count="1">
    <dataValidation showDropDown="1" showInputMessage="1" showErrorMessage="1" sqref="D15" xr:uid="{C5633076-BE2C-0547-838E-C4781BB9F188}"/>
  </dataValidations>
  <pageMargins left="0.7" right="0.7" top="0.75" bottom="0.75" header="0.3" footer="0.3"/>
  <pageSetup orientation="portrait" r:id="rId1"/>
  <headerFooter>
    <oddHeader xml:space="preserve">&amp;Lprogramme de recherche participative intersectorielle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EE7BC2-9A7B-4D45-88AC-341A1AE138E5}">
          <x14:formula1>
            <xm:f>Référentiel!$A$1:$A$5</xm:f>
          </x14:formula1>
          <xm:sqref>D7:D9 D13:D14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7E61-F6C1-46A0-861E-F354E54E96AD}">
  <sheetPr>
    <tabColor theme="9"/>
  </sheetPr>
  <dimension ref="A1:E48"/>
  <sheetViews>
    <sheetView tabSelected="1" topLeftCell="A39" zoomScale="139" zoomScaleNormal="139" workbookViewId="0">
      <selection activeCell="C7" sqref="C7"/>
    </sheetView>
  </sheetViews>
  <sheetFormatPr baseColWidth="10" defaultColWidth="11.5" defaultRowHeight="15" x14ac:dyDescent="0.2"/>
  <cols>
    <col min="1" max="1" width="40.6640625" customWidth="1"/>
    <col min="2" max="2" width="41.5" customWidth="1"/>
    <col min="3" max="3" width="18.1640625" customWidth="1"/>
    <col min="4" max="4" width="77.5" customWidth="1"/>
    <col min="5" max="5" width="57.1640625" customWidth="1"/>
  </cols>
  <sheetData>
    <row r="1" spans="1:5" ht="16" thickBot="1" x14ac:dyDescent="0.25"/>
    <row r="2" spans="1:5" ht="30" customHeight="1" x14ac:dyDescent="0.2">
      <c r="A2" s="122" t="s">
        <v>85</v>
      </c>
      <c r="B2" s="123"/>
      <c r="C2" s="123"/>
      <c r="D2" s="123"/>
      <c r="E2" s="124"/>
    </row>
    <row r="3" spans="1:5" ht="35.5" customHeight="1" thickBot="1" x14ac:dyDescent="0.25">
      <c r="A3" s="73" t="s">
        <v>1</v>
      </c>
      <c r="B3" s="74" t="s">
        <v>48</v>
      </c>
      <c r="C3" s="75" t="s">
        <v>2</v>
      </c>
      <c r="D3" s="76" t="s">
        <v>42</v>
      </c>
      <c r="E3" s="77" t="s">
        <v>79</v>
      </c>
    </row>
    <row r="4" spans="1:5" ht="57" customHeight="1" x14ac:dyDescent="0.2">
      <c r="A4" s="69" t="s">
        <v>53</v>
      </c>
      <c r="B4" s="70" t="s">
        <v>49</v>
      </c>
      <c r="C4" s="71">
        <v>35000</v>
      </c>
      <c r="D4" s="117" t="s">
        <v>91</v>
      </c>
      <c r="E4" s="95"/>
    </row>
    <row r="5" spans="1:5" ht="51.75" customHeight="1" x14ac:dyDescent="0.2">
      <c r="A5" s="22" t="s">
        <v>3</v>
      </c>
      <c r="B5" s="115" t="s">
        <v>89</v>
      </c>
      <c r="C5" s="116">
        <f>C4-C6-C7-C8</f>
        <v>25000</v>
      </c>
      <c r="D5" s="119" t="s">
        <v>92</v>
      </c>
      <c r="E5" s="96"/>
    </row>
    <row r="6" spans="1:5" ht="51" customHeight="1" x14ac:dyDescent="0.2">
      <c r="A6" s="22" t="s">
        <v>4</v>
      </c>
      <c r="B6" s="120" t="s">
        <v>94</v>
      </c>
      <c r="C6" s="20">
        <v>10000</v>
      </c>
      <c r="D6" s="119" t="s">
        <v>93</v>
      </c>
      <c r="E6" s="96"/>
    </row>
    <row r="7" spans="1:5" ht="54" customHeight="1" x14ac:dyDescent="0.2">
      <c r="A7" s="22" t="s">
        <v>5</v>
      </c>
      <c r="B7" s="118" t="s">
        <v>90</v>
      </c>
      <c r="C7" s="20"/>
      <c r="D7" s="111" t="s">
        <v>32</v>
      </c>
      <c r="E7" s="96"/>
    </row>
    <row r="8" spans="1:5" ht="102.5" customHeight="1" thickBot="1" x14ac:dyDescent="0.25">
      <c r="A8" s="113" t="s">
        <v>87</v>
      </c>
      <c r="B8" s="114" t="s">
        <v>88</v>
      </c>
      <c r="C8" s="109">
        <f>(C7*0.075)</f>
        <v>0</v>
      </c>
      <c r="D8" s="110" t="s">
        <v>61</v>
      </c>
      <c r="E8" s="95"/>
    </row>
    <row r="9" spans="1:5" ht="30" customHeight="1" x14ac:dyDescent="0.2">
      <c r="A9" s="12" t="s">
        <v>6</v>
      </c>
      <c r="B9" s="78"/>
      <c r="C9" s="79"/>
      <c r="D9" s="80"/>
      <c r="E9" s="104" t="s">
        <v>79</v>
      </c>
    </row>
    <row r="10" spans="1:5" ht="55" customHeight="1" x14ac:dyDescent="0.2">
      <c r="A10" s="28" t="s">
        <v>59</v>
      </c>
      <c r="B10" s="23" t="s">
        <v>50</v>
      </c>
      <c r="C10" s="20"/>
      <c r="D10" s="49"/>
      <c r="E10" s="96"/>
    </row>
    <row r="11" spans="1:5" ht="53.5" customHeight="1" x14ac:dyDescent="0.2">
      <c r="A11" s="28" t="s">
        <v>60</v>
      </c>
      <c r="B11" s="23" t="s">
        <v>51</v>
      </c>
      <c r="C11" s="20"/>
      <c r="D11" s="49"/>
      <c r="E11" s="96"/>
    </row>
    <row r="12" spans="1:5" ht="52.5" customHeight="1" x14ac:dyDescent="0.2">
      <c r="A12" s="22" t="s">
        <v>8</v>
      </c>
      <c r="B12" s="23" t="s">
        <v>9</v>
      </c>
      <c r="C12" s="27">
        <f>C7</f>
        <v>0</v>
      </c>
      <c r="D12" s="51"/>
      <c r="E12" s="98"/>
    </row>
    <row r="13" spans="1:5" ht="30" customHeight="1" thickBot="1" x14ac:dyDescent="0.25">
      <c r="A13" s="2" t="s">
        <v>10</v>
      </c>
      <c r="B13" s="14"/>
      <c r="C13" s="1">
        <f>C4+C10+C12+C11</f>
        <v>35000</v>
      </c>
      <c r="D13" s="52"/>
      <c r="E13" s="89"/>
    </row>
    <row r="14" spans="1:5" ht="34" customHeight="1" thickBot="1" x14ac:dyDescent="0.35">
      <c r="A14" s="10"/>
      <c r="B14" s="10"/>
      <c r="C14" s="11"/>
      <c r="D14" s="53"/>
      <c r="E14" s="81"/>
    </row>
    <row r="15" spans="1:5" ht="34" customHeight="1" x14ac:dyDescent="0.2">
      <c r="A15" s="12" t="s">
        <v>11</v>
      </c>
      <c r="B15" s="21" t="s">
        <v>37</v>
      </c>
      <c r="C15" s="29">
        <f>C7+C12</f>
        <v>0</v>
      </c>
      <c r="D15" s="54"/>
      <c r="E15" s="105" t="s">
        <v>79</v>
      </c>
    </row>
    <row r="16" spans="1:5" ht="70.5" customHeight="1" x14ac:dyDescent="0.2">
      <c r="A16" s="30" t="s">
        <v>12</v>
      </c>
      <c r="B16" s="31" t="s">
        <v>54</v>
      </c>
      <c r="C16" s="32"/>
      <c r="D16" s="55"/>
      <c r="E16" s="96"/>
    </row>
    <row r="17" spans="1:5" ht="78" customHeight="1" thickBot="1" x14ac:dyDescent="0.25">
      <c r="A17" s="33" t="s">
        <v>44</v>
      </c>
      <c r="B17" s="34" t="s">
        <v>55</v>
      </c>
      <c r="C17" s="35"/>
      <c r="D17" s="56"/>
      <c r="E17" s="97"/>
    </row>
    <row r="18" spans="1:5" ht="30" customHeight="1" thickBot="1" x14ac:dyDescent="0.25">
      <c r="A18" s="36"/>
      <c r="B18" s="36"/>
      <c r="C18" s="37"/>
      <c r="D18" s="38"/>
      <c r="E18" s="82"/>
    </row>
    <row r="19" spans="1:5" ht="30" customHeight="1" x14ac:dyDescent="0.2">
      <c r="A19" s="39" t="s">
        <v>30</v>
      </c>
      <c r="B19" s="125" t="s">
        <v>52</v>
      </c>
      <c r="C19" s="40"/>
      <c r="D19" s="57" t="s">
        <v>63</v>
      </c>
      <c r="E19" s="94"/>
    </row>
    <row r="20" spans="1:5" ht="30" customHeight="1" x14ac:dyDescent="0.2">
      <c r="A20" s="121" t="s">
        <v>95</v>
      </c>
      <c r="B20" s="126"/>
      <c r="C20" s="41">
        <f>C6+C8+C11</f>
        <v>10000</v>
      </c>
      <c r="D20" s="58"/>
      <c r="E20" s="90"/>
    </row>
    <row r="21" spans="1:5" ht="30" customHeight="1" x14ac:dyDescent="0.2">
      <c r="A21" s="30" t="s">
        <v>64</v>
      </c>
      <c r="B21" s="126"/>
      <c r="C21" s="41">
        <f>C17</f>
        <v>0</v>
      </c>
      <c r="D21" s="58"/>
      <c r="E21" s="90"/>
    </row>
    <row r="22" spans="1:5" ht="30" customHeight="1" thickBot="1" x14ac:dyDescent="0.25">
      <c r="A22" s="33" t="s">
        <v>41</v>
      </c>
      <c r="B22" s="127"/>
      <c r="C22" s="42">
        <f>C16+C5+C10</f>
        <v>25000</v>
      </c>
      <c r="D22" s="59"/>
      <c r="E22" s="93"/>
    </row>
    <row r="23" spans="1:5" ht="103.5" customHeight="1" thickBot="1" x14ac:dyDescent="0.25">
      <c r="E23" s="82"/>
    </row>
    <row r="24" spans="1:5" ht="30" customHeight="1" x14ac:dyDescent="0.2">
      <c r="A24" s="128" t="s">
        <v>13</v>
      </c>
      <c r="B24" s="129"/>
      <c r="C24" s="130"/>
      <c r="D24" s="131"/>
      <c r="E24" s="92"/>
    </row>
    <row r="25" spans="1:5" ht="30" customHeight="1" x14ac:dyDescent="0.2">
      <c r="A25" s="3" t="s">
        <v>14</v>
      </c>
      <c r="B25" s="15" t="s">
        <v>48</v>
      </c>
      <c r="C25" s="4" t="s">
        <v>2</v>
      </c>
      <c r="D25" s="60" t="s">
        <v>15</v>
      </c>
      <c r="E25" s="106" t="s">
        <v>79</v>
      </c>
    </row>
    <row r="26" spans="1:5" ht="30" customHeight="1" x14ac:dyDescent="0.2">
      <c r="A26" s="5" t="s">
        <v>16</v>
      </c>
      <c r="B26" s="16"/>
      <c r="C26" s="43"/>
      <c r="D26" s="61"/>
      <c r="E26" s="91"/>
    </row>
    <row r="27" spans="1:5" ht="59.25" customHeight="1" x14ac:dyDescent="0.2">
      <c r="A27" s="30" t="s">
        <v>45</v>
      </c>
      <c r="B27" s="31" t="s">
        <v>38</v>
      </c>
      <c r="C27" s="41">
        <f>C17</f>
        <v>0</v>
      </c>
      <c r="D27" s="62"/>
      <c r="E27" s="99"/>
    </row>
    <row r="28" spans="1:5" ht="30" customHeight="1" x14ac:dyDescent="0.2">
      <c r="A28" s="8" t="s">
        <v>17</v>
      </c>
      <c r="B28" s="47" t="s">
        <v>96</v>
      </c>
      <c r="C28" s="44">
        <f>C27</f>
        <v>0</v>
      </c>
      <c r="D28" s="63"/>
      <c r="E28" s="100"/>
    </row>
    <row r="29" spans="1:5" ht="35.5" customHeight="1" x14ac:dyDescent="0.2">
      <c r="A29" s="5" t="s">
        <v>18</v>
      </c>
      <c r="B29" s="83"/>
      <c r="C29" s="45"/>
      <c r="D29" s="64" t="s">
        <v>39</v>
      </c>
      <c r="E29" s="107" t="s">
        <v>79</v>
      </c>
    </row>
    <row r="30" spans="1:5" ht="43.5" customHeight="1" x14ac:dyDescent="0.2">
      <c r="A30" s="30" t="s">
        <v>58</v>
      </c>
      <c r="B30" s="31" t="s">
        <v>80</v>
      </c>
      <c r="C30" s="32"/>
      <c r="D30" s="55"/>
      <c r="E30" s="96"/>
    </row>
    <row r="31" spans="1:5" ht="35.25" customHeight="1" x14ac:dyDescent="0.2">
      <c r="A31" s="30" t="s">
        <v>19</v>
      </c>
      <c r="B31" s="46"/>
      <c r="C31" s="32"/>
      <c r="D31" s="65"/>
      <c r="E31" s="96"/>
    </row>
    <row r="32" spans="1:5" ht="51.75" customHeight="1" x14ac:dyDescent="0.2">
      <c r="A32" s="30" t="s">
        <v>20</v>
      </c>
      <c r="B32" s="31" t="s">
        <v>80</v>
      </c>
      <c r="C32" s="32"/>
      <c r="D32" s="55"/>
      <c r="E32" s="96"/>
    </row>
    <row r="33" spans="1:5" ht="34.5" customHeight="1" x14ac:dyDescent="0.2">
      <c r="A33" s="30" t="s">
        <v>46</v>
      </c>
      <c r="B33" s="46"/>
      <c r="C33" s="32"/>
      <c r="D33" s="65"/>
      <c r="E33" s="96"/>
    </row>
    <row r="34" spans="1:5" ht="31.5" customHeight="1" x14ac:dyDescent="0.2">
      <c r="A34" s="30" t="s">
        <v>21</v>
      </c>
      <c r="B34" s="46"/>
      <c r="C34" s="32"/>
      <c r="D34" s="65"/>
      <c r="E34" s="96"/>
    </row>
    <row r="35" spans="1:5" ht="32.25" customHeight="1" x14ac:dyDescent="0.2">
      <c r="A35" s="30" t="s">
        <v>22</v>
      </c>
      <c r="B35" s="46"/>
      <c r="C35" s="32"/>
      <c r="D35" s="65"/>
      <c r="E35" s="96"/>
    </row>
    <row r="36" spans="1:5" ht="30" customHeight="1" x14ac:dyDescent="0.2">
      <c r="A36" s="30" t="s">
        <v>23</v>
      </c>
      <c r="B36" s="46"/>
      <c r="C36" s="32"/>
      <c r="D36" s="65"/>
      <c r="E36" s="96"/>
    </row>
    <row r="37" spans="1:5" ht="30" customHeight="1" x14ac:dyDescent="0.2">
      <c r="A37" s="48" t="s">
        <v>66</v>
      </c>
      <c r="B37" s="47" t="s">
        <v>67</v>
      </c>
      <c r="C37" s="44">
        <f>SUM(C30:C36)</f>
        <v>0</v>
      </c>
      <c r="D37" s="63"/>
      <c r="E37" s="100"/>
    </row>
    <row r="38" spans="1:5" ht="30" customHeight="1" x14ac:dyDescent="0.2">
      <c r="A38" s="5" t="s">
        <v>24</v>
      </c>
      <c r="B38" s="16"/>
      <c r="C38" s="43"/>
      <c r="D38" s="61"/>
      <c r="E38" s="107" t="s">
        <v>79</v>
      </c>
    </row>
    <row r="39" spans="1:5" ht="43.5" customHeight="1" x14ac:dyDescent="0.2">
      <c r="A39" s="30" t="s">
        <v>25</v>
      </c>
      <c r="B39" s="31" t="s">
        <v>80</v>
      </c>
      <c r="C39" s="32"/>
      <c r="D39" s="55"/>
      <c r="E39" s="96"/>
    </row>
    <row r="40" spans="1:5" ht="38.25" customHeight="1" x14ac:dyDescent="0.2">
      <c r="A40" s="30" t="s">
        <v>21</v>
      </c>
      <c r="B40" s="132" t="s">
        <v>81</v>
      </c>
      <c r="C40" s="133"/>
      <c r="D40" s="65"/>
      <c r="E40" s="96"/>
    </row>
    <row r="41" spans="1:5" ht="36" customHeight="1" x14ac:dyDescent="0.2">
      <c r="A41" s="30" t="s">
        <v>26</v>
      </c>
      <c r="B41" s="46" t="s">
        <v>81</v>
      </c>
      <c r="C41" s="32"/>
      <c r="D41" s="66"/>
      <c r="E41" s="96"/>
    </row>
    <row r="42" spans="1:5" ht="37.5" customHeight="1" x14ac:dyDescent="0.2">
      <c r="A42" s="30" t="s">
        <v>56</v>
      </c>
      <c r="B42" s="46"/>
      <c r="C42" s="32"/>
      <c r="D42" s="66"/>
      <c r="E42" s="96"/>
    </row>
    <row r="43" spans="1:5" ht="30" customHeight="1" x14ac:dyDescent="0.2">
      <c r="A43" s="30" t="s">
        <v>27</v>
      </c>
      <c r="B43" s="46" t="s">
        <v>47</v>
      </c>
      <c r="C43" s="41">
        <f>C8</f>
        <v>0</v>
      </c>
      <c r="D43" s="62"/>
      <c r="E43" s="99"/>
    </row>
    <row r="44" spans="1:5" ht="30" customHeight="1" x14ac:dyDescent="0.2">
      <c r="A44" s="30" t="s">
        <v>83</v>
      </c>
      <c r="B44" s="46" t="s">
        <v>82</v>
      </c>
      <c r="C44" s="32"/>
      <c r="D44" s="65"/>
      <c r="E44" s="96"/>
    </row>
    <row r="45" spans="1:5" ht="30" customHeight="1" x14ac:dyDescent="0.2">
      <c r="A45" s="8" t="s">
        <v>17</v>
      </c>
      <c r="B45" s="17" t="s">
        <v>71</v>
      </c>
      <c r="C45" s="44">
        <f>SUM(C39:C44)</f>
        <v>0</v>
      </c>
      <c r="D45" s="67"/>
      <c r="E45" s="100"/>
    </row>
    <row r="46" spans="1:5" ht="30" customHeight="1" thickBot="1" x14ac:dyDescent="0.25">
      <c r="A46" s="9" t="s">
        <v>28</v>
      </c>
      <c r="B46" s="18" t="s">
        <v>72</v>
      </c>
      <c r="C46" s="13">
        <f>C28+C37+C45</f>
        <v>0</v>
      </c>
      <c r="D46" s="68"/>
      <c r="E46" s="101"/>
    </row>
    <row r="47" spans="1:5" ht="10" customHeight="1" thickBot="1" x14ac:dyDescent="0.25">
      <c r="A47" s="6"/>
      <c r="B47" s="19"/>
      <c r="C47" s="7"/>
      <c r="D47" s="84"/>
      <c r="E47" s="102"/>
    </row>
    <row r="48" spans="1:5" ht="46.5" customHeight="1" thickBot="1" x14ac:dyDescent="0.25">
      <c r="A48" s="85" t="s">
        <v>29</v>
      </c>
      <c r="B48" s="86" t="s">
        <v>40</v>
      </c>
      <c r="C48" s="87">
        <f>C13-C46</f>
        <v>35000</v>
      </c>
      <c r="D48" s="88"/>
      <c r="E48" s="103"/>
    </row>
  </sheetData>
  <sheetProtection algorithmName="SHA-512" hashValue="7rhnWTHgeNZKG3Qp+Ara7Z0gZPHmc2TIXIzUWNofcVhXgHY3pEAY9GCZhs8ySYmL1J0BsU3ZYX9xX+5+0a0lFA==" saltValue="hw8ZftNk3JVtX3bX5aeMjw==" spinCount="100000" sheet="1" objects="1" scenarios="1" selectLockedCells="1"/>
  <mergeCells count="3">
    <mergeCell ref="B19:B22"/>
    <mergeCell ref="A24:D24"/>
    <mergeCell ref="A2:E2"/>
  </mergeCells>
  <dataValidations count="1">
    <dataValidation showDropDown="1" showInputMessage="1" showErrorMessage="1" sqref="D15" xr:uid="{0CB919DA-F67D-4D2F-80FD-06D4A19A86B9}"/>
  </dataValidations>
  <pageMargins left="0.7" right="0.7" top="0.75" bottom="0.75" header="0.3" footer="0.3"/>
  <pageSetup orientation="portrait" r:id="rId1"/>
  <headerFooter>
    <oddHeader xml:space="preserve">&amp;Lprogramme de recherche participative intersectorielle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636B12-7274-4F12-876E-E5E582B75425}">
          <x14:formula1>
            <xm:f>Référentiel!$A$1:$A$5</xm:f>
          </x14:formula1>
          <xm:sqref>D7:D9 D13:D14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314B7-375F-455D-84A5-EE5A67A68444}">
  <sheetPr>
    <tabColor theme="2"/>
  </sheetPr>
  <dimension ref="A1:E48"/>
  <sheetViews>
    <sheetView topLeftCell="A4" zoomScaleNormal="100" workbookViewId="0">
      <selection activeCell="A10" sqref="A10"/>
    </sheetView>
  </sheetViews>
  <sheetFormatPr baseColWidth="10" defaultColWidth="11.5" defaultRowHeight="15" x14ac:dyDescent="0.2"/>
  <cols>
    <col min="1" max="1" width="40.6640625" customWidth="1"/>
    <col min="2" max="2" width="41.5" customWidth="1"/>
    <col min="3" max="3" width="18.1640625" customWidth="1"/>
    <col min="4" max="4" width="77.5" customWidth="1"/>
    <col min="5" max="5" width="57.1640625" customWidth="1"/>
  </cols>
  <sheetData>
    <row r="1" spans="1:5" ht="16" thickBot="1" x14ac:dyDescent="0.25"/>
    <row r="2" spans="1:5" ht="30" customHeight="1" x14ac:dyDescent="0.2">
      <c r="A2" s="122" t="s">
        <v>0</v>
      </c>
      <c r="B2" s="123"/>
      <c r="C2" s="123"/>
      <c r="D2" s="123"/>
      <c r="E2" s="124"/>
    </row>
    <row r="3" spans="1:5" ht="35.5" customHeight="1" thickBot="1" x14ac:dyDescent="0.25">
      <c r="A3" s="73" t="s">
        <v>1</v>
      </c>
      <c r="B3" s="74" t="s">
        <v>48</v>
      </c>
      <c r="C3" s="75" t="s">
        <v>2</v>
      </c>
      <c r="D3" s="76" t="s">
        <v>42</v>
      </c>
      <c r="E3" s="77" t="s">
        <v>79</v>
      </c>
    </row>
    <row r="4" spans="1:5" ht="57" customHeight="1" x14ac:dyDescent="0.2">
      <c r="A4" s="69" t="s">
        <v>53</v>
      </c>
      <c r="B4" s="70" t="s">
        <v>49</v>
      </c>
      <c r="C4" s="71">
        <f>SUM(C5:C7)</f>
        <v>42500</v>
      </c>
      <c r="D4" s="72" t="s">
        <v>65</v>
      </c>
      <c r="E4" s="95"/>
    </row>
    <row r="5" spans="1:5" ht="51.75" customHeight="1" x14ac:dyDescent="0.2">
      <c r="A5" s="22" t="s">
        <v>3</v>
      </c>
      <c r="B5" s="23" t="s">
        <v>35</v>
      </c>
      <c r="C5" s="20">
        <v>10000</v>
      </c>
      <c r="D5" s="49"/>
      <c r="E5" s="96"/>
    </row>
    <row r="6" spans="1:5" ht="51" customHeight="1" x14ac:dyDescent="0.2">
      <c r="A6" s="22" t="s">
        <v>4</v>
      </c>
      <c r="B6" s="23" t="s">
        <v>36</v>
      </c>
      <c r="C6" s="20">
        <v>10000</v>
      </c>
      <c r="D6" s="49"/>
      <c r="E6" s="96"/>
    </row>
    <row r="7" spans="1:5" ht="40" customHeight="1" thickBot="1" x14ac:dyDescent="0.25">
      <c r="A7" s="24" t="s">
        <v>5</v>
      </c>
      <c r="B7" s="25" t="s">
        <v>43</v>
      </c>
      <c r="C7" s="26">
        <v>22500</v>
      </c>
      <c r="D7" s="50" t="s">
        <v>32</v>
      </c>
      <c r="E7" s="97"/>
    </row>
    <row r="8" spans="1:5" ht="30" customHeight="1" x14ac:dyDescent="0.2">
      <c r="A8" s="12" t="s">
        <v>6</v>
      </c>
      <c r="B8" s="78"/>
      <c r="C8" s="79"/>
      <c r="D8" s="80"/>
      <c r="E8" s="104" t="s">
        <v>79</v>
      </c>
    </row>
    <row r="9" spans="1:5" ht="102.5" customHeight="1" x14ac:dyDescent="0.2">
      <c r="A9" s="22" t="s">
        <v>7</v>
      </c>
      <c r="B9" s="23" t="s">
        <v>57</v>
      </c>
      <c r="C9" s="27">
        <f>(C7*0.05)+(C7*0.0975)</f>
        <v>3318.75</v>
      </c>
      <c r="D9" s="51" t="s">
        <v>61</v>
      </c>
      <c r="E9" s="98"/>
    </row>
    <row r="10" spans="1:5" ht="55" customHeight="1" x14ac:dyDescent="0.2">
      <c r="A10" s="28" t="s">
        <v>59</v>
      </c>
      <c r="B10" s="23" t="s">
        <v>50</v>
      </c>
      <c r="C10" s="20">
        <v>10000</v>
      </c>
      <c r="D10" s="49" t="s">
        <v>76</v>
      </c>
      <c r="E10" s="96"/>
    </row>
    <row r="11" spans="1:5" ht="53.5" customHeight="1" x14ac:dyDescent="0.2">
      <c r="A11" s="28" t="s">
        <v>60</v>
      </c>
      <c r="B11" s="23" t="s">
        <v>51</v>
      </c>
      <c r="C11" s="20">
        <v>10000</v>
      </c>
      <c r="D11" s="49" t="s">
        <v>75</v>
      </c>
      <c r="E11" s="96"/>
    </row>
    <row r="12" spans="1:5" ht="52.5" customHeight="1" x14ac:dyDescent="0.2">
      <c r="A12" s="22" t="s">
        <v>8</v>
      </c>
      <c r="B12" s="23" t="s">
        <v>9</v>
      </c>
      <c r="C12" s="27">
        <f>C7</f>
        <v>22500</v>
      </c>
      <c r="D12" s="51"/>
      <c r="E12" s="98"/>
    </row>
    <row r="13" spans="1:5" ht="30" customHeight="1" thickBot="1" x14ac:dyDescent="0.25">
      <c r="A13" s="2" t="s">
        <v>10</v>
      </c>
      <c r="B13" s="14"/>
      <c r="C13" s="1">
        <f>C4+C9+C10+C12+C11</f>
        <v>88318.75</v>
      </c>
      <c r="D13" s="52"/>
      <c r="E13" s="89"/>
    </row>
    <row r="14" spans="1:5" ht="12.75" customHeight="1" thickBot="1" x14ac:dyDescent="0.35">
      <c r="A14" s="10"/>
      <c r="B14" s="10"/>
      <c r="C14" s="11"/>
      <c r="D14" s="53"/>
      <c r="E14" s="81"/>
    </row>
    <row r="15" spans="1:5" ht="34" customHeight="1" x14ac:dyDescent="0.2">
      <c r="A15" s="12" t="s">
        <v>11</v>
      </c>
      <c r="B15" s="21" t="s">
        <v>37</v>
      </c>
      <c r="C15" s="29">
        <f>C7+C12</f>
        <v>45000</v>
      </c>
      <c r="D15" s="54"/>
      <c r="E15" s="105" t="s">
        <v>79</v>
      </c>
    </row>
    <row r="16" spans="1:5" ht="70.5" customHeight="1" x14ac:dyDescent="0.2">
      <c r="A16" s="30" t="s">
        <v>12</v>
      </c>
      <c r="B16" s="31" t="s">
        <v>54</v>
      </c>
      <c r="C16" s="32">
        <v>5000</v>
      </c>
      <c r="D16" s="55"/>
      <c r="E16" s="96"/>
    </row>
    <row r="17" spans="1:5" ht="78" customHeight="1" thickBot="1" x14ac:dyDescent="0.25">
      <c r="A17" s="33" t="s">
        <v>44</v>
      </c>
      <c r="B17" s="34" t="s">
        <v>55</v>
      </c>
      <c r="C17" s="35">
        <v>25000</v>
      </c>
      <c r="D17" s="56"/>
      <c r="E17" s="97"/>
    </row>
    <row r="18" spans="1:5" ht="30" customHeight="1" thickBot="1" x14ac:dyDescent="0.25">
      <c r="A18" s="36"/>
      <c r="B18" s="36"/>
      <c r="C18" s="37"/>
      <c r="D18" s="38"/>
      <c r="E18" s="82"/>
    </row>
    <row r="19" spans="1:5" ht="30" customHeight="1" x14ac:dyDescent="0.2">
      <c r="A19" s="39" t="s">
        <v>30</v>
      </c>
      <c r="B19" s="125" t="s">
        <v>52</v>
      </c>
      <c r="C19" s="40"/>
      <c r="D19" s="57" t="s">
        <v>63</v>
      </c>
      <c r="E19" s="94"/>
    </row>
    <row r="20" spans="1:5" ht="30" customHeight="1" x14ac:dyDescent="0.2">
      <c r="A20" s="30" t="s">
        <v>62</v>
      </c>
      <c r="B20" s="126"/>
      <c r="C20" s="41">
        <f>C6+C9+C11</f>
        <v>23318.75</v>
      </c>
      <c r="D20" s="58"/>
      <c r="E20" s="90"/>
    </row>
    <row r="21" spans="1:5" ht="30" customHeight="1" x14ac:dyDescent="0.2">
      <c r="A21" s="30" t="s">
        <v>64</v>
      </c>
      <c r="B21" s="126"/>
      <c r="C21" s="41">
        <f>C17</f>
        <v>25000</v>
      </c>
      <c r="D21" s="58"/>
      <c r="E21" s="90"/>
    </row>
    <row r="22" spans="1:5" ht="30" customHeight="1" thickBot="1" x14ac:dyDescent="0.25">
      <c r="A22" s="33" t="s">
        <v>41</v>
      </c>
      <c r="B22" s="127"/>
      <c r="C22" s="42">
        <f>C16+C5+C10</f>
        <v>25000</v>
      </c>
      <c r="D22" s="59"/>
      <c r="E22" s="93"/>
    </row>
    <row r="23" spans="1:5" ht="103.5" customHeight="1" thickBot="1" x14ac:dyDescent="0.25">
      <c r="E23" s="82"/>
    </row>
    <row r="24" spans="1:5" ht="30" customHeight="1" x14ac:dyDescent="0.2">
      <c r="A24" s="128" t="s">
        <v>13</v>
      </c>
      <c r="B24" s="129"/>
      <c r="C24" s="130"/>
      <c r="D24" s="131"/>
      <c r="E24" s="92"/>
    </row>
    <row r="25" spans="1:5" ht="30" customHeight="1" x14ac:dyDescent="0.2">
      <c r="A25" s="3" t="s">
        <v>14</v>
      </c>
      <c r="B25" s="15" t="s">
        <v>48</v>
      </c>
      <c r="C25" s="4" t="s">
        <v>2</v>
      </c>
      <c r="D25" s="60" t="s">
        <v>15</v>
      </c>
      <c r="E25" s="106" t="s">
        <v>79</v>
      </c>
    </row>
    <row r="26" spans="1:5" ht="30" customHeight="1" x14ac:dyDescent="0.2">
      <c r="A26" s="5" t="s">
        <v>16</v>
      </c>
      <c r="B26" s="16"/>
      <c r="C26" s="43"/>
      <c r="D26" s="61"/>
      <c r="E26" s="91"/>
    </row>
    <row r="27" spans="1:5" ht="59.25" customHeight="1" x14ac:dyDescent="0.2">
      <c r="A27" s="30" t="s">
        <v>45</v>
      </c>
      <c r="B27" s="31" t="s">
        <v>38</v>
      </c>
      <c r="C27" s="41">
        <f>C17</f>
        <v>25000</v>
      </c>
      <c r="D27" s="62"/>
      <c r="E27" s="99"/>
    </row>
    <row r="28" spans="1:5" ht="30" customHeight="1" x14ac:dyDescent="0.2">
      <c r="A28" s="8" t="s">
        <v>17</v>
      </c>
      <c r="B28" s="17"/>
      <c r="C28" s="44">
        <f>C27</f>
        <v>25000</v>
      </c>
      <c r="D28" s="63"/>
      <c r="E28" s="100"/>
    </row>
    <row r="29" spans="1:5" ht="35.5" customHeight="1" x14ac:dyDescent="0.2">
      <c r="A29" s="5" t="s">
        <v>18</v>
      </c>
      <c r="B29" s="83"/>
      <c r="C29" s="45"/>
      <c r="D29" s="64" t="s">
        <v>39</v>
      </c>
      <c r="E29" s="107" t="s">
        <v>79</v>
      </c>
    </row>
    <row r="30" spans="1:5" ht="43.5" customHeight="1" x14ac:dyDescent="0.2">
      <c r="A30" s="30" t="s">
        <v>58</v>
      </c>
      <c r="B30" s="31" t="s">
        <v>80</v>
      </c>
      <c r="C30" s="32">
        <v>11960</v>
      </c>
      <c r="D30" s="55" t="s">
        <v>68</v>
      </c>
      <c r="E30" s="96"/>
    </row>
    <row r="31" spans="1:5" ht="35.25" customHeight="1" x14ac:dyDescent="0.2">
      <c r="A31" s="30" t="s">
        <v>19</v>
      </c>
      <c r="B31" s="46"/>
      <c r="C31" s="32">
        <v>300</v>
      </c>
      <c r="D31" s="65" t="s">
        <v>70</v>
      </c>
      <c r="E31" s="96"/>
    </row>
    <row r="32" spans="1:5" ht="51.75" customHeight="1" x14ac:dyDescent="0.2">
      <c r="A32" s="30" t="s">
        <v>20</v>
      </c>
      <c r="B32" s="31" t="s">
        <v>80</v>
      </c>
      <c r="C32" s="32">
        <v>11940</v>
      </c>
      <c r="D32" s="55" t="s">
        <v>68</v>
      </c>
      <c r="E32" s="96"/>
    </row>
    <row r="33" spans="1:5" ht="34.5" customHeight="1" x14ac:dyDescent="0.2">
      <c r="A33" s="30" t="s">
        <v>46</v>
      </c>
      <c r="B33" s="46"/>
      <c r="C33" s="32">
        <v>500</v>
      </c>
      <c r="D33" s="65" t="s">
        <v>69</v>
      </c>
      <c r="E33" s="96"/>
    </row>
    <row r="34" spans="1:5" ht="31.5" customHeight="1" x14ac:dyDescent="0.2">
      <c r="A34" s="30" t="s">
        <v>21</v>
      </c>
      <c r="B34" s="46"/>
      <c r="C34" s="32"/>
      <c r="D34" s="65"/>
      <c r="E34" s="96"/>
    </row>
    <row r="35" spans="1:5" ht="32.25" customHeight="1" x14ac:dyDescent="0.2">
      <c r="A35" s="30" t="s">
        <v>22</v>
      </c>
      <c r="B35" s="46"/>
      <c r="C35" s="32">
        <v>300</v>
      </c>
      <c r="D35" s="65" t="s">
        <v>84</v>
      </c>
      <c r="E35" s="96"/>
    </row>
    <row r="36" spans="1:5" ht="30" customHeight="1" x14ac:dyDescent="0.2">
      <c r="A36" s="30" t="s">
        <v>23</v>
      </c>
      <c r="B36" s="46"/>
      <c r="C36" s="32"/>
      <c r="D36" s="65"/>
      <c r="E36" s="96"/>
    </row>
    <row r="37" spans="1:5" ht="30" customHeight="1" x14ac:dyDescent="0.2">
      <c r="A37" s="48" t="s">
        <v>66</v>
      </c>
      <c r="B37" s="47" t="s">
        <v>67</v>
      </c>
      <c r="C37" s="44">
        <f>SUM(C30:C36)</f>
        <v>25000</v>
      </c>
      <c r="D37" s="63"/>
      <c r="E37" s="100"/>
    </row>
    <row r="38" spans="1:5" ht="30" customHeight="1" x14ac:dyDescent="0.2">
      <c r="A38" s="5" t="s">
        <v>24</v>
      </c>
      <c r="B38" s="16"/>
      <c r="C38" s="43"/>
      <c r="D38" s="61"/>
      <c r="E38" s="107" t="s">
        <v>79</v>
      </c>
    </row>
    <row r="39" spans="1:5" ht="43.5" customHeight="1" x14ac:dyDescent="0.2">
      <c r="A39" s="30" t="s">
        <v>25</v>
      </c>
      <c r="B39" s="31" t="s">
        <v>80</v>
      </c>
      <c r="C39" s="32">
        <v>11960</v>
      </c>
      <c r="D39" s="55" t="s">
        <v>68</v>
      </c>
      <c r="E39" s="96"/>
    </row>
    <row r="40" spans="1:5" ht="38.25" customHeight="1" x14ac:dyDescent="0.2">
      <c r="A40" s="30" t="s">
        <v>21</v>
      </c>
      <c r="B40" s="46" t="s">
        <v>81</v>
      </c>
      <c r="C40" s="32">
        <v>1000</v>
      </c>
      <c r="D40" s="65" t="s">
        <v>77</v>
      </c>
      <c r="E40" s="96"/>
    </row>
    <row r="41" spans="1:5" ht="36" customHeight="1" x14ac:dyDescent="0.2">
      <c r="A41" s="30" t="s">
        <v>26</v>
      </c>
      <c r="B41" s="46" t="s">
        <v>81</v>
      </c>
      <c r="C41" s="32">
        <v>5500</v>
      </c>
      <c r="D41" s="66" t="s">
        <v>74</v>
      </c>
      <c r="E41" s="96"/>
    </row>
    <row r="42" spans="1:5" ht="37.5" customHeight="1" x14ac:dyDescent="0.2">
      <c r="A42" s="30" t="s">
        <v>56</v>
      </c>
      <c r="B42" s="46"/>
      <c r="C42" s="32">
        <v>1110</v>
      </c>
      <c r="D42" s="66" t="s">
        <v>73</v>
      </c>
      <c r="E42" s="96"/>
    </row>
    <row r="43" spans="1:5" ht="30" customHeight="1" x14ac:dyDescent="0.2">
      <c r="A43" s="30" t="s">
        <v>27</v>
      </c>
      <c r="B43" s="46" t="s">
        <v>47</v>
      </c>
      <c r="C43" s="41">
        <f>C9</f>
        <v>3318.75</v>
      </c>
      <c r="D43" s="62"/>
      <c r="E43" s="99"/>
    </row>
    <row r="44" spans="1:5" ht="30" customHeight="1" x14ac:dyDescent="0.2">
      <c r="A44" s="30" t="s">
        <v>83</v>
      </c>
      <c r="B44" s="46" t="s">
        <v>82</v>
      </c>
      <c r="C44" s="32">
        <v>430</v>
      </c>
      <c r="D44" s="65" t="s">
        <v>78</v>
      </c>
      <c r="E44" s="96"/>
    </row>
    <row r="45" spans="1:5" ht="30" customHeight="1" x14ac:dyDescent="0.2">
      <c r="A45" s="8" t="s">
        <v>17</v>
      </c>
      <c r="B45" s="17" t="s">
        <v>71</v>
      </c>
      <c r="C45" s="44">
        <f>SUM(C39:C44)</f>
        <v>23318.75</v>
      </c>
      <c r="D45" s="67"/>
      <c r="E45" s="100"/>
    </row>
    <row r="46" spans="1:5" ht="30" customHeight="1" thickBot="1" x14ac:dyDescent="0.25">
      <c r="A46" s="9" t="s">
        <v>28</v>
      </c>
      <c r="B46" s="18" t="s">
        <v>72</v>
      </c>
      <c r="C46" s="13">
        <f>C28+C37+C45</f>
        <v>73318.75</v>
      </c>
      <c r="D46" s="68"/>
      <c r="E46" s="101"/>
    </row>
    <row r="47" spans="1:5" ht="10" customHeight="1" thickBot="1" x14ac:dyDescent="0.25">
      <c r="A47" s="6"/>
      <c r="B47" s="19"/>
      <c r="C47" s="7"/>
      <c r="D47" s="84"/>
      <c r="E47" s="102"/>
    </row>
    <row r="48" spans="1:5" ht="46.5" customHeight="1" thickBot="1" x14ac:dyDescent="0.25">
      <c r="A48" s="85" t="s">
        <v>29</v>
      </c>
      <c r="B48" s="86" t="s">
        <v>40</v>
      </c>
      <c r="C48" s="87">
        <f>C13-C46</f>
        <v>15000</v>
      </c>
      <c r="D48" s="88"/>
      <c r="E48" s="103"/>
    </row>
  </sheetData>
  <mergeCells count="3">
    <mergeCell ref="A2:E2"/>
    <mergeCell ref="B19:B22"/>
    <mergeCell ref="A24:D24"/>
  </mergeCells>
  <dataValidations count="1">
    <dataValidation showDropDown="1" showInputMessage="1" showErrorMessage="1" sqref="D15" xr:uid="{FB89C05D-D50C-437A-AAC4-CF511DE4F235}"/>
  </dataValidations>
  <pageMargins left="0.7" right="0.7" top="0.75" bottom="0.75" header="0.3" footer="0.3"/>
  <pageSetup orientation="portrait" r:id="rId1"/>
  <headerFooter>
    <oddHeader xml:space="preserve">&amp;Lprogramme de recherche participative intersectorielle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FE6458-D039-4B95-8803-AD0B7795259D}">
          <x14:formula1>
            <xm:f>Référentiel!$A$1:$A$5</xm:f>
          </x14:formula1>
          <xm:sqref>D7:D8 D13:D14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5CB7-E80F-451F-A2C1-9E7C774CC02A}">
  <dimension ref="A1:A4"/>
  <sheetViews>
    <sheetView workbookViewId="0">
      <selection activeCell="B4" sqref="B4"/>
    </sheetView>
  </sheetViews>
  <sheetFormatPr baseColWidth="10" defaultColWidth="11.5" defaultRowHeight="15" x14ac:dyDescent="0.2"/>
  <cols>
    <col min="1" max="1" width="24.5" customWidth="1"/>
  </cols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f2991d-18d0-4876-95ac-0088f463d163">
      <Terms xmlns="http://schemas.microsoft.com/office/infopath/2007/PartnerControls"/>
    </lcf76f155ced4ddcb4097134ff3c332f>
    <TaxCatchAll xmlns="6fb3149e-f070-4cbe-88a4-0d4db1c4892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04FD4EE569B4583F337A43022F9BA" ma:contentTypeVersion="14" ma:contentTypeDescription="Crée un document." ma:contentTypeScope="" ma:versionID="f6064c747566b71798f009670aebf5f9">
  <xsd:schema xmlns:xsd="http://www.w3.org/2001/XMLSchema" xmlns:xs="http://www.w3.org/2001/XMLSchema" xmlns:p="http://schemas.microsoft.com/office/2006/metadata/properties" xmlns:ns2="82f2991d-18d0-4876-95ac-0088f463d163" xmlns:ns3="6fb3149e-f070-4cbe-88a4-0d4db1c48922" targetNamespace="http://schemas.microsoft.com/office/2006/metadata/properties" ma:root="true" ma:fieldsID="cb50ca0d05a8b0f600ea5e092ba97fcc" ns2:_="" ns3:_="">
    <xsd:import namespace="82f2991d-18d0-4876-95ac-0088f463d163"/>
    <xsd:import namespace="6fb3149e-f070-4cbe-88a4-0d4db1c489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2991d-18d0-4876-95ac-0088f463d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9eaa8290-3616-4126-84aa-16f277ca9c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3149e-f070-4cbe-88a4-0d4db1c4892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2b9d0a4-3879-487d-a852-3124300ee12f}" ma:internalName="TaxCatchAll" ma:showField="CatchAllData" ma:web="6fb3149e-f070-4cbe-88a4-0d4db1c489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8EE756-9457-4A1D-9A85-848EF1068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3D5F4-C630-417A-96ED-73118A599E32}">
  <ds:schemaRefs>
    <ds:schemaRef ds:uri="http://purl.org/dc/terms/"/>
    <ds:schemaRef ds:uri="http://purl.org/dc/elements/1.1/"/>
    <ds:schemaRef ds:uri="http://schemas.microsoft.com/office/infopath/2007/PartnerControls"/>
    <ds:schemaRef ds:uri="6fb3149e-f070-4cbe-88a4-0d4db1c48922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82f2991d-18d0-4876-95ac-0088f463d16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FE4F90-152E-4D77-90BB-B822D7BD9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f2991d-18d0-4876-95ac-0088f463d163"/>
    <ds:schemaRef ds:uri="6fb3149e-f070-4cbe-88a4-0d4db1c489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3 unités</vt:lpstr>
      <vt:lpstr>Budget</vt:lpstr>
      <vt:lpstr>Exemple</vt:lpstr>
      <vt:lpstr>Référentiel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Gordon</dc:creator>
  <cp:keywords/>
  <dc:description/>
  <cp:lastModifiedBy>Aurelia Fleury, Mlle</cp:lastModifiedBy>
  <cp:revision/>
  <dcterms:created xsi:type="dcterms:W3CDTF">2023-06-29T13:50:17Z</dcterms:created>
  <dcterms:modified xsi:type="dcterms:W3CDTF">2023-10-19T16:21:02Z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0x010100FE004FD4EE569B4583F337A43022F9BA</vt:lpwstr>
  </property>
  <property fmtid="{D5CDD505-2E9C-101B-9397-08002B2CF9AE}" pid="3" name="MediaServiceImageTags">
    <vt:lpwstr/>
  </property>
</Properties>
</file>